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ek\Dysk Google\!Uczelnia\!2024_2025 lato\"/>
    </mc:Choice>
  </mc:AlternateContent>
  <xr:revisionPtr revIDLastSave="0" documentId="13_ncr:1_{E4640DD9-CEA8-4B7B-A0B3-A5F728CE3388}" xr6:coauthVersionLast="47" xr6:coauthVersionMax="47" xr10:uidLastSave="{00000000-0000-0000-0000-000000000000}"/>
  <bookViews>
    <workbookView xWindow="-120" yWindow="-120" windowWidth="29040" windowHeight="15840" xr2:uid="{EE6AC00B-624F-4242-90A2-565C782D7CB6}"/>
  </bookViews>
  <sheets>
    <sheet name="S12-01" sheetId="1" r:id="rId1"/>
  </sheets>
  <definedNames>
    <definedName name="_xlnm.Print_Area" localSheetId="0">'S12-01'!$A$1:$B$41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E32" i="1"/>
  <c r="H32" i="1" s="1"/>
  <c r="I32" i="1" s="1"/>
  <c r="G31" i="1"/>
  <c r="E31" i="1"/>
  <c r="H31" i="1" s="1"/>
  <c r="I31" i="1" s="1"/>
  <c r="G30" i="1"/>
  <c r="E30" i="1"/>
  <c r="H30" i="1" s="1"/>
  <c r="I30" i="1" s="1"/>
  <c r="G29" i="1"/>
  <c r="E29" i="1"/>
  <c r="H29" i="1" s="1"/>
  <c r="I29" i="1" s="1"/>
  <c r="G28" i="1"/>
  <c r="E28" i="1"/>
  <c r="H28" i="1" s="1"/>
  <c r="I28" i="1" s="1"/>
  <c r="G27" i="1"/>
  <c r="E27" i="1"/>
  <c r="H27" i="1" s="1"/>
  <c r="I27" i="1" s="1"/>
  <c r="G26" i="1"/>
  <c r="E26" i="1"/>
  <c r="H26" i="1" s="1"/>
  <c r="I26" i="1" s="1"/>
  <c r="F25" i="1"/>
  <c r="G25" i="1" s="1"/>
  <c r="G35" i="1" s="1"/>
  <c r="E25" i="1"/>
  <c r="H25" i="1" s="1"/>
  <c r="I25" i="1" s="1"/>
  <c r="G24" i="1"/>
  <c r="H24" i="1" s="1"/>
  <c r="I24" i="1" s="1"/>
  <c r="E24" i="1"/>
  <c r="G23" i="1"/>
  <c r="H23" i="1" s="1"/>
  <c r="I23" i="1" s="1"/>
  <c r="E23" i="1"/>
  <c r="G22" i="1"/>
  <c r="H22" i="1" s="1"/>
  <c r="I22" i="1" s="1"/>
  <c r="E22" i="1"/>
  <c r="G21" i="1"/>
  <c r="H21" i="1" s="1"/>
  <c r="I21" i="1" s="1"/>
  <c r="E21" i="1"/>
  <c r="G20" i="1"/>
  <c r="H20" i="1" s="1"/>
  <c r="I20" i="1" s="1"/>
  <c r="E20" i="1"/>
  <c r="G19" i="1"/>
  <c r="H19" i="1" s="1"/>
  <c r="I19" i="1" s="1"/>
  <c r="E19" i="1"/>
  <c r="G18" i="1"/>
  <c r="H18" i="1" s="1"/>
  <c r="I18" i="1" s="1"/>
  <c r="E18" i="1"/>
  <c r="G17" i="1"/>
  <c r="H17" i="1" s="1"/>
  <c r="I17" i="1" s="1"/>
  <c r="E17" i="1"/>
  <c r="G16" i="1"/>
  <c r="H16" i="1" s="1"/>
  <c r="I16" i="1" s="1"/>
  <c r="E16" i="1"/>
  <c r="G15" i="1"/>
  <c r="H15" i="1" s="1"/>
  <c r="I15" i="1" s="1"/>
  <c r="E15" i="1"/>
  <c r="G14" i="1"/>
  <c r="H14" i="1" s="1"/>
  <c r="I14" i="1" s="1"/>
  <c r="E14" i="1"/>
  <c r="G13" i="1"/>
  <c r="H13" i="1" s="1"/>
  <c r="I13" i="1" s="1"/>
  <c r="E13" i="1"/>
  <c r="G12" i="1"/>
  <c r="H12" i="1" s="1"/>
  <c r="I12" i="1" s="1"/>
  <c r="E12" i="1"/>
  <c r="G11" i="1"/>
  <c r="H11" i="1" s="1"/>
  <c r="I11" i="1" s="1"/>
  <c r="E11" i="1"/>
  <c r="G10" i="1"/>
  <c r="H10" i="1" s="1"/>
  <c r="I10" i="1" s="1"/>
  <c r="E10" i="1"/>
  <c r="G9" i="1"/>
  <c r="E9" i="1"/>
  <c r="H9" i="1" s="1"/>
  <c r="I9" i="1" s="1"/>
  <c r="G8" i="1"/>
  <c r="E8" i="1"/>
  <c r="H8" i="1" s="1"/>
  <c r="I8" i="1" s="1"/>
  <c r="G7" i="1"/>
  <c r="E7" i="1"/>
  <c r="H7" i="1" s="1"/>
  <c r="I7" i="1" s="1"/>
  <c r="G6" i="1"/>
  <c r="E6" i="1"/>
  <c r="H6" i="1" s="1"/>
  <c r="I6" i="1" s="1"/>
  <c r="G5" i="1"/>
  <c r="E5" i="1"/>
  <c r="H5" i="1" s="1"/>
  <c r="I5" i="1" s="1"/>
  <c r="G4" i="1"/>
  <c r="E4" i="1"/>
  <c r="H4" i="1" s="1"/>
  <c r="I4" i="1" s="1"/>
  <c r="G3" i="1"/>
  <c r="E3" i="1"/>
  <c r="H3" i="1" s="1"/>
  <c r="I3" i="1" s="1"/>
  <c r="I2" i="1"/>
  <c r="E33" i="1"/>
  <c r="E36" i="1" l="1"/>
  <c r="E35" i="1"/>
  <c r="G36" i="1"/>
  <c r="G33" i="1"/>
  <c r="I37" i="1" l="1"/>
  <c r="I35" i="1"/>
  <c r="I40" i="1"/>
  <c r="I36" i="1"/>
  <c r="I39" i="1"/>
  <c r="I38" i="1"/>
  <c r="I41" i="1" l="1"/>
</calcChain>
</file>

<file path=xl/sharedStrings.xml><?xml version="1.0" encoding="utf-8"?>
<sst xmlns="http://schemas.openxmlformats.org/spreadsheetml/2006/main" count="49" uniqueCount="44">
  <si>
    <t>S12-01</t>
  </si>
  <si>
    <t>Aktywność</t>
  </si>
  <si>
    <t>Kolokwium 1</t>
  </si>
  <si>
    <t>Lp.</t>
  </si>
  <si>
    <t>Nr albumu</t>
  </si>
  <si>
    <t>301564</t>
  </si>
  <si>
    <t>300201</t>
  </si>
  <si>
    <t>298607</t>
  </si>
  <si>
    <t>298592</t>
  </si>
  <si>
    <t>298599</t>
  </si>
  <si>
    <t>298595</t>
  </si>
  <si>
    <t>283925</t>
  </si>
  <si>
    <t>298602</t>
  </si>
  <si>
    <t>298576</t>
  </si>
  <si>
    <t>298561</t>
  </si>
  <si>
    <t>298586</t>
  </si>
  <si>
    <t>294041</t>
  </si>
  <si>
    <t>298581</t>
  </si>
  <si>
    <t>298532</t>
  </si>
  <si>
    <t>298568</t>
  </si>
  <si>
    <t>294251</t>
  </si>
  <si>
    <t>279985</t>
  </si>
  <si>
    <t>298606</t>
  </si>
  <si>
    <t>292088</t>
  </si>
  <si>
    <t>298589</t>
  </si>
  <si>
    <t>298640</t>
  </si>
  <si>
    <t>298583</t>
  </si>
  <si>
    <t>298585</t>
  </si>
  <si>
    <t>298591</t>
  </si>
  <si>
    <t>298542</t>
  </si>
  <si>
    <t>292080</t>
  </si>
  <si>
    <t>300907</t>
  </si>
  <si>
    <t>&gt;50%</t>
  </si>
  <si>
    <t>&lt;=50%</t>
  </si>
  <si>
    <t>Kolokwium 2</t>
  </si>
  <si>
    <t>Pierwszy termin</t>
  </si>
  <si>
    <t>SUMA [%]</t>
  </si>
  <si>
    <t>5.0</t>
  </si>
  <si>
    <t>4.5</t>
  </si>
  <si>
    <t>4.0</t>
  </si>
  <si>
    <t>3.5</t>
  </si>
  <si>
    <t>3.0</t>
  </si>
  <si>
    <t>2.0</t>
  </si>
  <si>
    <t>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</si>
</sst>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lbany;Arial;Luxi Sans;Helvetic"/>
      <family val="2"/>
      <charset val="238"/>
    </font>
    <font>
      <b/>
      <sz val="16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38">
    <xf numFmtId="0" fontId="0" fillId="0" borderId="0" xfId="0"/>
    <xf numFmtId="0" fontId="3" fillId="0" borderId="0" xfId="2" applyFont="1" applyAlignment="1">
      <alignment horizontal="center"/>
    </xf>
    <xf numFmtId="0" fontId="4" fillId="2" borderId="0" xfId="2" applyFont="1" applyFill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textRotation="90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0" borderId="4" xfId="2" applyFont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14" fontId="6" fillId="3" borderId="5" xfId="2" applyNumberFormat="1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3" fillId="3" borderId="11" xfId="1" applyNumberFormat="1" applyFont="1" applyFill="1" applyBorder="1" applyAlignment="1">
      <alignment horizontal="center" vertical="center"/>
    </xf>
    <xf numFmtId="164" fontId="3" fillId="3" borderId="9" xfId="1" applyNumberFormat="1" applyFont="1" applyFill="1" applyBorder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 textRotation="180"/>
    </xf>
    <xf numFmtId="0" fontId="3" fillId="4" borderId="12" xfId="2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horizontal="center" vertical="center"/>
    </xf>
    <xf numFmtId="0" fontId="3" fillId="5" borderId="14" xfId="2" applyFont="1" applyFill="1" applyBorder="1" applyAlignment="1">
      <alignment horizontal="center" vertical="center"/>
    </xf>
    <xf numFmtId="0" fontId="3" fillId="5" borderId="15" xfId="2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 wrapText="1"/>
    </xf>
    <xf numFmtId="0" fontId="5" fillId="6" borderId="16" xfId="2" applyFont="1" applyFill="1" applyBorder="1" applyAlignment="1">
      <alignment horizontal="center" vertical="center" wrapText="1"/>
    </xf>
    <xf numFmtId="0" fontId="5" fillId="7" borderId="17" xfId="2" applyFont="1" applyFill="1" applyBorder="1" applyAlignment="1">
      <alignment horizontal="center" vertical="center" wrapText="1"/>
    </xf>
    <xf numFmtId="0" fontId="5" fillId="7" borderId="3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14" fontId="6" fillId="6" borderId="5" xfId="2" applyNumberFormat="1" applyFont="1" applyFill="1" applyBorder="1" applyAlignment="1">
      <alignment horizontal="center" vertical="center" wrapText="1"/>
    </xf>
    <xf numFmtId="0" fontId="6" fillId="7" borderId="6" xfId="2" applyFont="1" applyFill="1" applyBorder="1" applyAlignment="1">
      <alignment horizontal="center" vertical="center" wrapText="1"/>
    </xf>
    <xf numFmtId="14" fontId="6" fillId="7" borderId="18" xfId="2" applyNumberFormat="1" applyFont="1" applyFill="1" applyBorder="1" applyAlignment="1">
      <alignment horizontal="center" vertical="center" wrapText="1"/>
    </xf>
    <xf numFmtId="0" fontId="3" fillId="6" borderId="11" xfId="1" applyNumberFormat="1" applyFont="1" applyFill="1" applyBorder="1" applyAlignment="1">
      <alignment horizontal="center" vertical="center"/>
    </xf>
    <xf numFmtId="164" fontId="3" fillId="6" borderId="9" xfId="1" applyNumberFormat="1" applyFont="1" applyFill="1" applyBorder="1" applyAlignment="1">
      <alignment horizontal="center" vertical="center"/>
    </xf>
    <xf numFmtId="165" fontId="3" fillId="7" borderId="10" xfId="2" applyNumberFormat="1" applyFont="1" applyFill="1" applyBorder="1" applyAlignment="1">
      <alignment horizontal="center" vertical="center"/>
    </xf>
    <xf numFmtId="0" fontId="3" fillId="7" borderId="19" xfId="2" applyFont="1" applyFill="1" applyBorder="1" applyAlignment="1">
      <alignment horizontal="center" vertical="center"/>
    </xf>
    <xf numFmtId="0" fontId="3" fillId="8" borderId="20" xfId="2" applyFont="1" applyFill="1" applyBorder="1" applyAlignment="1">
      <alignment horizontal="center" vertical="center"/>
    </xf>
    <xf numFmtId="0" fontId="3" fillId="8" borderId="21" xfId="2" applyFont="1" applyFill="1" applyBorder="1" applyAlignment="1">
      <alignment horizontal="center" vertical="center"/>
    </xf>
    <xf numFmtId="0" fontId="3" fillId="8" borderId="22" xfId="2" applyFont="1" applyFill="1" applyBorder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</cellXfs>
  <cellStyles count="4">
    <cellStyle name="Normalny" xfId="0" builtinId="0"/>
    <cellStyle name="Normalny 2" xfId="3" xr:uid="{3E09819F-B6F7-4A25-B05E-55D1F6D3CBA5}"/>
    <cellStyle name="Normalny 3" xfId="2" xr:uid="{6F8FD8D2-2BC2-4938-A73B-8914FEDD932D}"/>
    <cellStyle name="Procentowy" xfId="1" builtinId="5"/>
  </cellStyles>
  <dxfs count="22"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2AE8-75FB-4A17-BE7A-AF334D86448F}">
  <sheetPr>
    <tabColor rgb="FFCCCCFF"/>
    <pageSetUpPr fitToPage="1"/>
  </sheetPr>
  <dimension ref="A1:I41"/>
  <sheetViews>
    <sheetView tabSelected="1" zoomScale="115" zoomScaleNormal="115" workbookViewId="0">
      <pane xSplit="2" ySplit="2" topLeftCell="C3" activePane="bottomRight" state="frozen"/>
      <selection activeCell="V3" sqref="V3"/>
      <selection pane="topRight" activeCell="V3" sqref="V3"/>
      <selection pane="bottomLeft" activeCell="V3" sqref="V3"/>
      <selection pane="bottomRight" activeCell="L14" sqref="L14"/>
    </sheetView>
  </sheetViews>
  <sheetFormatPr defaultColWidth="11.5703125" defaultRowHeight="12.75"/>
  <cols>
    <col min="1" max="1" width="3.7109375" style="1" customWidth="1"/>
    <col min="2" max="2" width="10.7109375" style="6" customWidth="1"/>
    <col min="3" max="3" width="5.7109375" style="6" customWidth="1"/>
    <col min="4" max="5" width="12.7109375" style="6" customWidth="1"/>
    <col min="6" max="6" width="11.5703125" style="6"/>
    <col min="7" max="7" width="12.7109375" style="6" customWidth="1"/>
    <col min="8" max="8" width="11.5703125" style="6"/>
    <col min="9" max="9" width="12.7109375" style="6" customWidth="1"/>
    <col min="10" max="16384" width="11.5703125" style="6"/>
  </cols>
  <sheetData>
    <row r="1" spans="1:9" ht="65.099999999999994" customHeight="1" thickBot="1">
      <c r="B1" s="2" t="s">
        <v>0</v>
      </c>
      <c r="C1" s="3" t="s">
        <v>1</v>
      </c>
      <c r="D1" s="4" t="s">
        <v>2</v>
      </c>
      <c r="E1" s="5" t="s">
        <v>2</v>
      </c>
      <c r="F1" s="21" t="s">
        <v>34</v>
      </c>
      <c r="G1" s="22" t="s">
        <v>34</v>
      </c>
      <c r="H1" s="23" t="s">
        <v>35</v>
      </c>
      <c r="I1" s="24" t="s">
        <v>35</v>
      </c>
    </row>
    <row r="2" spans="1:9" ht="30" customHeight="1" thickBot="1">
      <c r="A2" s="7" t="s">
        <v>3</v>
      </c>
      <c r="B2" s="7" t="s">
        <v>4</v>
      </c>
      <c r="C2" s="8"/>
      <c r="D2" s="9">
        <v>21</v>
      </c>
      <c r="E2" s="10">
        <v>45784</v>
      </c>
      <c r="F2" s="25">
        <v>19</v>
      </c>
      <c r="G2" s="26">
        <v>45824</v>
      </c>
      <c r="H2" s="27" t="s">
        <v>36</v>
      </c>
      <c r="I2" s="28">
        <f>G2</f>
        <v>45824</v>
      </c>
    </row>
    <row r="3" spans="1:9" ht="19.899999999999999" customHeight="1">
      <c r="A3" s="11">
        <v>1</v>
      </c>
      <c r="B3" s="11" t="s">
        <v>5</v>
      </c>
      <c r="C3" s="12">
        <v>5</v>
      </c>
      <c r="D3" s="13">
        <v>6</v>
      </c>
      <c r="E3" s="14">
        <f>IF(ISBLANK(D3),"",D3/D$2)</f>
        <v>0.2857142857142857</v>
      </c>
      <c r="F3" s="29">
        <v>9</v>
      </c>
      <c r="G3" s="30">
        <f>IF(ISBLANK(F3),"",F3/F$2)</f>
        <v>0.47368421052631576</v>
      </c>
      <c r="H3" s="31">
        <f>IFERROR((E3+G3)*100/2+C3,"")</f>
        <v>42.969924812030072</v>
      </c>
      <c r="I3" s="32" t="str">
        <f>IF(H3="","",IF(ROUND(H3,0)&gt;=91,"5.0",IF(ROUND(H3,0)&gt;=81,"4.5",IF(ROUND(H3,0)&gt;=71,"4.0",IF(ROUND(H3,0)&gt;=61,"3.5",IF(ROUND(H3,0)&gt;=51,"3.0","2.0"))))))</f>
        <v>2.0</v>
      </c>
    </row>
    <row r="4" spans="1:9" ht="19.899999999999999" customHeight="1">
      <c r="A4" s="11">
        <v>2</v>
      </c>
      <c r="B4" s="11" t="s">
        <v>6</v>
      </c>
      <c r="C4" s="12">
        <v>5</v>
      </c>
      <c r="D4" s="13">
        <v>16</v>
      </c>
      <c r="E4" s="14">
        <f t="shared" ref="E4:E32" si="0">IF(ISBLANK(D4),"",D4/D$2)</f>
        <v>0.76190476190476186</v>
      </c>
      <c r="F4" s="29">
        <v>13</v>
      </c>
      <c r="G4" s="30">
        <f t="shared" ref="G4:G32" si="1">IF(ISBLANK(F4),"",F4/F$2)</f>
        <v>0.68421052631578949</v>
      </c>
      <c r="H4" s="31">
        <f t="shared" ref="H4:H32" si="2">IFERROR((E4+G4)*100/2+C4,"")</f>
        <v>77.305764411027567</v>
      </c>
      <c r="I4" s="32" t="str">
        <f t="shared" ref="I4:I32" si="3">IF(H4="","",IF(ROUND(H4,0)&gt;=91,"5.0",IF(ROUND(H4,0)&gt;=81,"4.5",IF(ROUND(H4,0)&gt;=71,"4.0",IF(ROUND(H4,0)&gt;=61,"3.5",IF(ROUND(H4,0)&gt;=51,"3.0","2.0"))))))</f>
        <v>4.0</v>
      </c>
    </row>
    <row r="5" spans="1:9" ht="19.899999999999999" customHeight="1">
      <c r="A5" s="11">
        <v>3</v>
      </c>
      <c r="B5" s="11" t="s">
        <v>7</v>
      </c>
      <c r="C5" s="12"/>
      <c r="D5" s="13">
        <v>19</v>
      </c>
      <c r="E5" s="14">
        <f t="shared" si="0"/>
        <v>0.90476190476190477</v>
      </c>
      <c r="F5" s="29">
        <v>14</v>
      </c>
      <c r="G5" s="30">
        <f t="shared" si="1"/>
        <v>0.73684210526315785</v>
      </c>
      <c r="H5" s="31">
        <f t="shared" si="2"/>
        <v>82.080200501253131</v>
      </c>
      <c r="I5" s="32" t="str">
        <f t="shared" si="3"/>
        <v>4.5</v>
      </c>
    </row>
    <row r="6" spans="1:9" ht="19.899999999999999" customHeight="1">
      <c r="A6" s="11">
        <v>4</v>
      </c>
      <c r="B6" s="11" t="s">
        <v>8</v>
      </c>
      <c r="C6" s="12"/>
      <c r="D6" s="13"/>
      <c r="E6" s="14" t="str">
        <f t="shared" si="0"/>
        <v/>
      </c>
      <c r="F6" s="29"/>
      <c r="G6" s="30" t="str">
        <f t="shared" si="1"/>
        <v/>
      </c>
      <c r="H6" s="31" t="str">
        <f t="shared" si="2"/>
        <v/>
      </c>
      <c r="I6" s="32" t="str">
        <f t="shared" si="3"/>
        <v/>
      </c>
    </row>
    <row r="7" spans="1:9" ht="19.899999999999999" customHeight="1">
      <c r="A7" s="11">
        <v>5</v>
      </c>
      <c r="B7" s="11" t="s">
        <v>9</v>
      </c>
      <c r="C7" s="12">
        <v>5</v>
      </c>
      <c r="D7" s="13">
        <v>18</v>
      </c>
      <c r="E7" s="14">
        <f t="shared" si="0"/>
        <v>0.8571428571428571</v>
      </c>
      <c r="F7" s="29">
        <v>15</v>
      </c>
      <c r="G7" s="30">
        <f t="shared" si="1"/>
        <v>0.78947368421052633</v>
      </c>
      <c r="H7" s="31">
        <f t="shared" si="2"/>
        <v>87.330827067669162</v>
      </c>
      <c r="I7" s="32" t="str">
        <f t="shared" si="3"/>
        <v>4.5</v>
      </c>
    </row>
    <row r="8" spans="1:9" ht="19.899999999999999" customHeight="1">
      <c r="A8" s="11">
        <v>6</v>
      </c>
      <c r="B8" s="11" t="s">
        <v>10</v>
      </c>
      <c r="C8" s="12">
        <v>5</v>
      </c>
      <c r="D8" s="13">
        <v>16</v>
      </c>
      <c r="E8" s="14">
        <f t="shared" si="0"/>
        <v>0.76190476190476186</v>
      </c>
      <c r="F8" s="29">
        <v>5</v>
      </c>
      <c r="G8" s="30">
        <f t="shared" si="1"/>
        <v>0.26315789473684209</v>
      </c>
      <c r="H8" s="31">
        <f t="shared" si="2"/>
        <v>56.253132832080198</v>
      </c>
      <c r="I8" s="32" t="str">
        <f t="shared" si="3"/>
        <v>3.0</v>
      </c>
    </row>
    <row r="9" spans="1:9" ht="19.899999999999999" customHeight="1">
      <c r="A9" s="11">
        <v>7</v>
      </c>
      <c r="B9" s="11" t="s">
        <v>11</v>
      </c>
      <c r="C9" s="12">
        <v>5</v>
      </c>
      <c r="D9" s="13">
        <v>10</v>
      </c>
      <c r="E9" s="14">
        <f t="shared" si="0"/>
        <v>0.47619047619047616</v>
      </c>
      <c r="F9" s="29">
        <v>14</v>
      </c>
      <c r="G9" s="30">
        <f t="shared" si="1"/>
        <v>0.73684210526315785</v>
      </c>
      <c r="H9" s="31">
        <f t="shared" si="2"/>
        <v>65.6516290726817</v>
      </c>
      <c r="I9" s="32" t="str">
        <f t="shared" si="3"/>
        <v>3.5</v>
      </c>
    </row>
    <row r="10" spans="1:9" ht="19.899999999999999" customHeight="1">
      <c r="A10" s="11">
        <v>8</v>
      </c>
      <c r="B10" s="11" t="s">
        <v>12</v>
      </c>
      <c r="C10" s="12">
        <v>5</v>
      </c>
      <c r="D10" s="13">
        <v>10</v>
      </c>
      <c r="E10" s="14">
        <f t="shared" si="0"/>
        <v>0.47619047619047616</v>
      </c>
      <c r="F10" s="29">
        <v>10</v>
      </c>
      <c r="G10" s="30">
        <f t="shared" si="1"/>
        <v>0.52631578947368418</v>
      </c>
      <c r="H10" s="31">
        <f t="shared" si="2"/>
        <v>55.125313283208015</v>
      </c>
      <c r="I10" s="32" t="str">
        <f t="shared" si="3"/>
        <v>3.0</v>
      </c>
    </row>
    <row r="11" spans="1:9" ht="19.899999999999999" customHeight="1">
      <c r="A11" s="11">
        <v>9</v>
      </c>
      <c r="B11" s="11" t="s">
        <v>13</v>
      </c>
      <c r="C11" s="12"/>
      <c r="D11" s="13">
        <v>12</v>
      </c>
      <c r="E11" s="14">
        <f t="shared" si="0"/>
        <v>0.5714285714285714</v>
      </c>
      <c r="F11" s="29">
        <v>5</v>
      </c>
      <c r="G11" s="30">
        <f t="shared" si="1"/>
        <v>0.26315789473684209</v>
      </c>
      <c r="H11" s="31">
        <f t="shared" si="2"/>
        <v>41.729323308270672</v>
      </c>
      <c r="I11" s="32" t="str">
        <f t="shared" si="3"/>
        <v>2.0</v>
      </c>
    </row>
    <row r="12" spans="1:9" ht="19.899999999999999" customHeight="1">
      <c r="A12" s="11">
        <v>10</v>
      </c>
      <c r="B12" s="11" t="s">
        <v>14</v>
      </c>
      <c r="C12" s="12">
        <v>5</v>
      </c>
      <c r="D12" s="13">
        <v>11</v>
      </c>
      <c r="E12" s="14">
        <f t="shared" si="0"/>
        <v>0.52380952380952384</v>
      </c>
      <c r="F12" s="29">
        <v>10</v>
      </c>
      <c r="G12" s="30">
        <f t="shared" si="1"/>
        <v>0.52631578947368418</v>
      </c>
      <c r="H12" s="31">
        <f t="shared" si="2"/>
        <v>57.506265664160402</v>
      </c>
      <c r="I12" s="32" t="str">
        <f t="shared" si="3"/>
        <v>3.0</v>
      </c>
    </row>
    <row r="13" spans="1:9" ht="19.899999999999999" customHeight="1">
      <c r="A13" s="11">
        <v>11</v>
      </c>
      <c r="B13" s="11" t="s">
        <v>15</v>
      </c>
      <c r="C13" s="12"/>
      <c r="D13" s="13">
        <v>12</v>
      </c>
      <c r="E13" s="14">
        <f t="shared" si="0"/>
        <v>0.5714285714285714</v>
      </c>
      <c r="F13" s="29">
        <v>10</v>
      </c>
      <c r="G13" s="30">
        <f t="shared" si="1"/>
        <v>0.52631578947368418</v>
      </c>
      <c r="H13" s="31">
        <f t="shared" si="2"/>
        <v>54.887218045112782</v>
      </c>
      <c r="I13" s="32" t="str">
        <f t="shared" si="3"/>
        <v>3.0</v>
      </c>
    </row>
    <row r="14" spans="1:9" ht="19.899999999999999" customHeight="1">
      <c r="A14" s="11">
        <v>12</v>
      </c>
      <c r="B14" s="11" t="s">
        <v>16</v>
      </c>
      <c r="C14" s="12">
        <v>5</v>
      </c>
      <c r="D14" s="13">
        <v>7</v>
      </c>
      <c r="E14" s="14">
        <f t="shared" si="0"/>
        <v>0.33333333333333331</v>
      </c>
      <c r="F14" s="29">
        <v>4</v>
      </c>
      <c r="G14" s="30">
        <f t="shared" si="1"/>
        <v>0.21052631578947367</v>
      </c>
      <c r="H14" s="31">
        <f t="shared" si="2"/>
        <v>32.192982456140342</v>
      </c>
      <c r="I14" s="32" t="str">
        <f t="shared" si="3"/>
        <v>2.0</v>
      </c>
    </row>
    <row r="15" spans="1:9" ht="19.899999999999999" customHeight="1">
      <c r="A15" s="11">
        <v>13</v>
      </c>
      <c r="B15" s="11" t="s">
        <v>17</v>
      </c>
      <c r="C15" s="12">
        <v>5</v>
      </c>
      <c r="D15" s="13">
        <v>12</v>
      </c>
      <c r="E15" s="14">
        <f t="shared" si="0"/>
        <v>0.5714285714285714</v>
      </c>
      <c r="F15" s="29">
        <v>9</v>
      </c>
      <c r="G15" s="30">
        <f t="shared" si="1"/>
        <v>0.47368421052631576</v>
      </c>
      <c r="H15" s="31">
        <f t="shared" si="2"/>
        <v>57.255639097744357</v>
      </c>
      <c r="I15" s="32" t="str">
        <f t="shared" si="3"/>
        <v>3.0</v>
      </c>
    </row>
    <row r="16" spans="1:9" ht="19.899999999999999" customHeight="1">
      <c r="A16" s="11">
        <v>14</v>
      </c>
      <c r="B16" s="11" t="s">
        <v>18</v>
      </c>
      <c r="C16" s="12">
        <v>5</v>
      </c>
      <c r="D16" s="13">
        <v>12</v>
      </c>
      <c r="E16" s="14">
        <f t="shared" si="0"/>
        <v>0.5714285714285714</v>
      </c>
      <c r="F16" s="29">
        <v>4</v>
      </c>
      <c r="G16" s="30">
        <f t="shared" si="1"/>
        <v>0.21052631578947367</v>
      </c>
      <c r="H16" s="31">
        <f t="shared" si="2"/>
        <v>44.097744360902254</v>
      </c>
      <c r="I16" s="32" t="str">
        <f t="shared" si="3"/>
        <v>2.0</v>
      </c>
    </row>
    <row r="17" spans="1:9" ht="19.899999999999999" customHeight="1">
      <c r="A17" s="11">
        <v>15</v>
      </c>
      <c r="B17" s="11" t="s">
        <v>19</v>
      </c>
      <c r="C17" s="12"/>
      <c r="D17" s="13"/>
      <c r="E17" s="14" t="str">
        <f t="shared" si="0"/>
        <v/>
      </c>
      <c r="F17" s="29"/>
      <c r="G17" s="30" t="str">
        <f t="shared" si="1"/>
        <v/>
      </c>
      <c r="H17" s="31" t="str">
        <f t="shared" si="2"/>
        <v/>
      </c>
      <c r="I17" s="32" t="str">
        <f t="shared" si="3"/>
        <v/>
      </c>
    </row>
    <row r="18" spans="1:9" ht="19.899999999999999" customHeight="1">
      <c r="A18" s="11">
        <v>16</v>
      </c>
      <c r="B18" s="11" t="s">
        <v>20</v>
      </c>
      <c r="C18" s="12"/>
      <c r="D18" s="13">
        <v>10</v>
      </c>
      <c r="E18" s="14">
        <f t="shared" si="0"/>
        <v>0.47619047619047616</v>
      </c>
      <c r="F18" s="29">
        <v>13</v>
      </c>
      <c r="G18" s="30">
        <f t="shared" si="1"/>
        <v>0.68421052631578949</v>
      </c>
      <c r="H18" s="31">
        <f t="shared" si="2"/>
        <v>58.020050125313283</v>
      </c>
      <c r="I18" s="32" t="str">
        <f t="shared" si="3"/>
        <v>3.0</v>
      </c>
    </row>
    <row r="19" spans="1:9" ht="19.899999999999999" customHeight="1">
      <c r="A19" s="11">
        <v>17</v>
      </c>
      <c r="B19" s="11" t="s">
        <v>21</v>
      </c>
      <c r="C19" s="12">
        <v>5</v>
      </c>
      <c r="D19" s="13">
        <v>11</v>
      </c>
      <c r="E19" s="14">
        <f t="shared" si="0"/>
        <v>0.52380952380952384</v>
      </c>
      <c r="F19" s="29">
        <v>9</v>
      </c>
      <c r="G19" s="30">
        <f t="shared" si="1"/>
        <v>0.47368421052631576</v>
      </c>
      <c r="H19" s="31">
        <f t="shared" si="2"/>
        <v>54.874686716791985</v>
      </c>
      <c r="I19" s="32" t="str">
        <f t="shared" si="3"/>
        <v>3.0</v>
      </c>
    </row>
    <row r="20" spans="1:9" ht="19.899999999999999" customHeight="1">
      <c r="A20" s="11">
        <v>18</v>
      </c>
      <c r="B20" s="11" t="s">
        <v>22</v>
      </c>
      <c r="C20" s="12">
        <v>5</v>
      </c>
      <c r="D20" s="13">
        <v>15</v>
      </c>
      <c r="E20" s="14">
        <f t="shared" si="0"/>
        <v>0.7142857142857143</v>
      </c>
      <c r="F20" s="29">
        <v>16</v>
      </c>
      <c r="G20" s="30">
        <f t="shared" si="1"/>
        <v>0.84210526315789469</v>
      </c>
      <c r="H20" s="31">
        <f t="shared" si="2"/>
        <v>82.819548872180462</v>
      </c>
      <c r="I20" s="32" t="str">
        <f t="shared" si="3"/>
        <v>4.5</v>
      </c>
    </row>
    <row r="21" spans="1:9" ht="19.899999999999999" customHeight="1">
      <c r="A21" s="11">
        <v>19</v>
      </c>
      <c r="B21" s="11" t="s">
        <v>23</v>
      </c>
      <c r="C21" s="12">
        <v>5</v>
      </c>
      <c r="D21" s="13">
        <v>14</v>
      </c>
      <c r="E21" s="14">
        <f t="shared" si="0"/>
        <v>0.66666666666666663</v>
      </c>
      <c r="F21" s="29">
        <v>7</v>
      </c>
      <c r="G21" s="30">
        <f t="shared" si="1"/>
        <v>0.36842105263157893</v>
      </c>
      <c r="H21" s="31">
        <f t="shared" si="2"/>
        <v>56.754385964912274</v>
      </c>
      <c r="I21" s="32" t="str">
        <f t="shared" si="3"/>
        <v>3.0</v>
      </c>
    </row>
    <row r="22" spans="1:9" ht="19.899999999999999" customHeight="1">
      <c r="A22" s="11">
        <v>20</v>
      </c>
      <c r="B22" s="11" t="s">
        <v>24</v>
      </c>
      <c r="C22" s="12"/>
      <c r="D22" s="13">
        <v>18</v>
      </c>
      <c r="E22" s="14">
        <f t="shared" si="0"/>
        <v>0.8571428571428571</v>
      </c>
      <c r="F22" s="29">
        <v>4</v>
      </c>
      <c r="G22" s="30">
        <f t="shared" si="1"/>
        <v>0.21052631578947367</v>
      </c>
      <c r="H22" s="31">
        <f t="shared" si="2"/>
        <v>53.383458646616532</v>
      </c>
      <c r="I22" s="32" t="str">
        <f t="shared" si="3"/>
        <v>3.0</v>
      </c>
    </row>
    <row r="23" spans="1:9" ht="19.899999999999999" customHeight="1">
      <c r="A23" s="11">
        <v>21</v>
      </c>
      <c r="B23" s="11" t="s">
        <v>25</v>
      </c>
      <c r="C23" s="12"/>
      <c r="D23" s="13">
        <v>17</v>
      </c>
      <c r="E23" s="14">
        <f t="shared" si="0"/>
        <v>0.80952380952380953</v>
      </c>
      <c r="F23" s="29">
        <v>16</v>
      </c>
      <c r="G23" s="30">
        <f t="shared" si="1"/>
        <v>0.84210526315789469</v>
      </c>
      <c r="H23" s="31">
        <f t="shared" si="2"/>
        <v>82.581453634085207</v>
      </c>
      <c r="I23" s="32" t="str">
        <f t="shared" si="3"/>
        <v>4.5</v>
      </c>
    </row>
    <row r="24" spans="1:9" ht="19.899999999999999" customHeight="1">
      <c r="A24" s="11">
        <v>22</v>
      </c>
      <c r="B24" s="11" t="s">
        <v>26</v>
      </c>
      <c r="C24" s="12">
        <v>5</v>
      </c>
      <c r="D24" s="13">
        <v>19</v>
      </c>
      <c r="E24" s="14">
        <f t="shared" si="0"/>
        <v>0.90476190476190477</v>
      </c>
      <c r="F24" s="29">
        <v>6</v>
      </c>
      <c r="G24" s="30">
        <f t="shared" si="1"/>
        <v>0.31578947368421051</v>
      </c>
      <c r="H24" s="31">
        <f t="shared" si="2"/>
        <v>66.027568922305761</v>
      </c>
      <c r="I24" s="32" t="str">
        <f t="shared" si="3"/>
        <v>3.5</v>
      </c>
    </row>
    <row r="25" spans="1:9" ht="19.899999999999999" customHeight="1">
      <c r="A25" s="11">
        <v>23</v>
      </c>
      <c r="B25" s="11" t="s">
        <v>27</v>
      </c>
      <c r="C25" s="12">
        <v>5</v>
      </c>
      <c r="D25" s="13">
        <v>10</v>
      </c>
      <c r="E25" s="14">
        <f t="shared" si="0"/>
        <v>0.47619047619047616</v>
      </c>
      <c r="F25" s="29">
        <f>5+4</f>
        <v>9</v>
      </c>
      <c r="G25" s="30">
        <f t="shared" si="1"/>
        <v>0.47368421052631576</v>
      </c>
      <c r="H25" s="31">
        <f t="shared" si="2"/>
        <v>52.493734335839598</v>
      </c>
      <c r="I25" s="32" t="str">
        <f t="shared" si="3"/>
        <v>3.0</v>
      </c>
    </row>
    <row r="26" spans="1:9" ht="19.899999999999999" customHeight="1">
      <c r="A26" s="11">
        <v>24</v>
      </c>
      <c r="B26" s="11" t="s">
        <v>28</v>
      </c>
      <c r="C26" s="12">
        <v>5</v>
      </c>
      <c r="D26" s="13">
        <v>12</v>
      </c>
      <c r="E26" s="14">
        <f t="shared" si="0"/>
        <v>0.5714285714285714</v>
      </c>
      <c r="F26" s="29">
        <v>9</v>
      </c>
      <c r="G26" s="30">
        <f t="shared" si="1"/>
        <v>0.47368421052631576</v>
      </c>
      <c r="H26" s="31">
        <f t="shared" si="2"/>
        <v>57.255639097744357</v>
      </c>
      <c r="I26" s="32" t="str">
        <f t="shared" si="3"/>
        <v>3.0</v>
      </c>
    </row>
    <row r="27" spans="1:9" ht="19.899999999999999" customHeight="1">
      <c r="A27" s="11">
        <v>25</v>
      </c>
      <c r="B27" s="11" t="s">
        <v>29</v>
      </c>
      <c r="C27" s="12"/>
      <c r="D27" s="13">
        <v>5</v>
      </c>
      <c r="E27" s="14">
        <f t="shared" si="0"/>
        <v>0.23809523809523808</v>
      </c>
      <c r="F27" s="29">
        <v>7</v>
      </c>
      <c r="G27" s="30">
        <f t="shared" si="1"/>
        <v>0.36842105263157893</v>
      </c>
      <c r="H27" s="31">
        <f t="shared" si="2"/>
        <v>30.32581453634085</v>
      </c>
      <c r="I27" s="32" t="str">
        <f t="shared" si="3"/>
        <v>2.0</v>
      </c>
    </row>
    <row r="28" spans="1:9" ht="19.899999999999999" customHeight="1">
      <c r="A28" s="11">
        <v>26</v>
      </c>
      <c r="B28" s="11" t="s">
        <v>30</v>
      </c>
      <c r="C28" s="12"/>
      <c r="D28" s="13"/>
      <c r="E28" s="14" t="str">
        <f t="shared" si="0"/>
        <v/>
      </c>
      <c r="F28" s="29"/>
      <c r="G28" s="30" t="str">
        <f t="shared" si="1"/>
        <v/>
      </c>
      <c r="H28" s="31" t="str">
        <f t="shared" si="2"/>
        <v/>
      </c>
      <c r="I28" s="32" t="str">
        <f t="shared" si="3"/>
        <v/>
      </c>
    </row>
    <row r="29" spans="1:9" ht="19.899999999999999" customHeight="1">
      <c r="A29" s="11">
        <v>27</v>
      </c>
      <c r="B29" s="11" t="s">
        <v>31</v>
      </c>
      <c r="C29" s="12">
        <v>5</v>
      </c>
      <c r="D29" s="13">
        <v>9</v>
      </c>
      <c r="E29" s="14">
        <f t="shared" si="0"/>
        <v>0.42857142857142855</v>
      </c>
      <c r="F29" s="29">
        <v>2</v>
      </c>
      <c r="G29" s="30">
        <f t="shared" si="1"/>
        <v>0.10526315789473684</v>
      </c>
      <c r="H29" s="31">
        <f t="shared" si="2"/>
        <v>31.691729323308266</v>
      </c>
      <c r="I29" s="32" t="str">
        <f t="shared" si="3"/>
        <v>2.0</v>
      </c>
    </row>
    <row r="30" spans="1:9" ht="19.899999999999999" customHeight="1">
      <c r="A30" s="11">
        <v>28</v>
      </c>
      <c r="B30" s="11">
        <v>298288</v>
      </c>
      <c r="C30" s="12"/>
      <c r="D30" s="13">
        <v>20</v>
      </c>
      <c r="E30" s="14">
        <f t="shared" si="0"/>
        <v>0.95238095238095233</v>
      </c>
      <c r="F30" s="29">
        <v>10</v>
      </c>
      <c r="G30" s="30">
        <f t="shared" si="1"/>
        <v>0.52631578947368418</v>
      </c>
      <c r="H30" s="31">
        <f t="shared" si="2"/>
        <v>73.934837092731826</v>
      </c>
      <c r="I30" s="32" t="str">
        <f t="shared" si="3"/>
        <v>4.0</v>
      </c>
    </row>
    <row r="31" spans="1:9" ht="19.899999999999999" customHeight="1">
      <c r="A31" s="11">
        <v>29</v>
      </c>
      <c r="B31" s="11">
        <v>298674</v>
      </c>
      <c r="C31" s="12"/>
      <c r="D31" s="13">
        <v>4</v>
      </c>
      <c r="E31" s="14">
        <f t="shared" si="0"/>
        <v>0.19047619047619047</v>
      </c>
      <c r="F31" s="29">
        <v>9</v>
      </c>
      <c r="G31" s="30">
        <f t="shared" si="1"/>
        <v>0.47368421052631576</v>
      </c>
      <c r="H31" s="31">
        <f t="shared" si="2"/>
        <v>33.208020050125306</v>
      </c>
      <c r="I31" s="32" t="str">
        <f t="shared" si="3"/>
        <v>2.0</v>
      </c>
    </row>
    <row r="32" spans="1:9" ht="19.899999999999999" customHeight="1">
      <c r="A32" s="11">
        <v>30</v>
      </c>
      <c r="B32" s="11">
        <v>278475</v>
      </c>
      <c r="C32" s="12"/>
      <c r="D32" s="13"/>
      <c r="E32" s="14" t="str">
        <f t="shared" si="0"/>
        <v/>
      </c>
      <c r="F32" s="29"/>
      <c r="G32" s="30" t="str">
        <f t="shared" si="1"/>
        <v/>
      </c>
      <c r="H32" s="31" t="str">
        <f t="shared" si="2"/>
        <v/>
      </c>
      <c r="I32" s="32" t="str">
        <f t="shared" si="3"/>
        <v/>
      </c>
    </row>
    <row r="33" spans="4:9" ht="25.15" customHeight="1">
      <c r="E33" s="15">
        <f>IFERROR(AVERAGE(E$3:E32),"")</f>
        <v>0.59523809523809512</v>
      </c>
      <c r="G33" s="15">
        <f>IFERROR(AVERAGE(G$3:G32),"")</f>
        <v>0.48380566801619423</v>
      </c>
    </row>
    <row r="34" spans="4:9" s="16" customFormat="1" ht="20.100000000000001" customHeight="1" thickBot="1"/>
    <row r="35" spans="4:9" ht="19.899999999999999" customHeight="1">
      <c r="D35" s="17" t="s">
        <v>32</v>
      </c>
      <c r="E35" s="18">
        <f>COUNTIF(E$3:E32,"&gt;50%")</f>
        <v>17</v>
      </c>
      <c r="F35" s="17" t="s">
        <v>32</v>
      </c>
      <c r="G35" s="18">
        <f>COUNTIF(G$3:G32,"&gt;50%")</f>
        <v>11</v>
      </c>
      <c r="H35" s="33" t="s">
        <v>37</v>
      </c>
      <c r="I35" s="33">
        <f t="shared" ref="I35:I40" si="4">COUNTIF(I$3:I$32,H35)</f>
        <v>0</v>
      </c>
    </row>
    <row r="36" spans="4:9" ht="19.899999999999999" customHeight="1" thickBot="1">
      <c r="D36" s="19" t="s">
        <v>33</v>
      </c>
      <c r="E36" s="20">
        <f>COUNTIF(E$3:E32,"&lt;=50%")</f>
        <v>9</v>
      </c>
      <c r="F36" s="19" t="s">
        <v>33</v>
      </c>
      <c r="G36" s="20">
        <f>COUNTIF(G$3:G32,"&lt;=50%")</f>
        <v>15</v>
      </c>
      <c r="H36" s="34" t="s">
        <v>38</v>
      </c>
      <c r="I36" s="34">
        <f t="shared" si="4"/>
        <v>4</v>
      </c>
    </row>
    <row r="37" spans="4:9" ht="19.899999999999999" customHeight="1">
      <c r="H37" s="34" t="s">
        <v>39</v>
      </c>
      <c r="I37" s="34">
        <f t="shared" si="4"/>
        <v>2</v>
      </c>
    </row>
    <row r="38" spans="4:9" ht="19.899999999999999" customHeight="1">
      <c r="H38" s="34" t="s">
        <v>40</v>
      </c>
      <c r="I38" s="34">
        <f t="shared" si="4"/>
        <v>2</v>
      </c>
    </row>
    <row r="39" spans="4:9" ht="19.899999999999999" customHeight="1">
      <c r="H39" s="34" t="s">
        <v>41</v>
      </c>
      <c r="I39" s="34">
        <f t="shared" si="4"/>
        <v>11</v>
      </c>
    </row>
    <row r="40" spans="4:9" ht="19.899999999999999" customHeight="1" thickBot="1">
      <c r="H40" s="35" t="s">
        <v>42</v>
      </c>
      <c r="I40" s="35">
        <f t="shared" si="4"/>
        <v>7</v>
      </c>
    </row>
    <row r="41" spans="4:9" ht="19.899999999999999" customHeight="1">
      <c r="H41" s="36" t="s">
        <v>43</v>
      </c>
      <c r="I41" s="37">
        <f>SUM(I35:I40)</f>
        <v>26</v>
      </c>
    </row>
  </sheetData>
  <conditionalFormatting sqref="H35:H40">
    <cfRule type="cellIs" dxfId="13" priority="16" stopIfTrue="1" operator="equal">
      <formula>"3.5"</formula>
    </cfRule>
  </conditionalFormatting>
  <conditionalFormatting sqref="H35:H40">
    <cfRule type="cellIs" dxfId="12" priority="13" stopIfTrue="1" operator="equal">
      <formula>"5.0"</formula>
    </cfRule>
    <cfRule type="cellIs" dxfId="11" priority="14" stopIfTrue="1" operator="equal">
      <formula>"4.5"</formula>
    </cfRule>
    <cfRule type="cellIs" dxfId="10" priority="15" stopIfTrue="1" operator="equal">
      <formula>"4.0"</formula>
    </cfRule>
    <cfRule type="cellIs" dxfId="9" priority="17" stopIfTrue="1" operator="equal">
      <formula>"3.0"</formula>
    </cfRule>
    <cfRule type="cellIs" dxfId="8" priority="18" stopIfTrue="1" operator="equal">
      <formula>"2.0"</formula>
    </cfRule>
  </conditionalFormatting>
  <conditionalFormatting sqref="I35:I41">
    <cfRule type="dataBar" priority="11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{04D1F1EE-BC06-4CFF-A288-1F7AFAA5E5D5}</x14:id>
        </ext>
      </extLst>
    </cfRule>
  </conditionalFormatting>
  <conditionalFormatting sqref="C3:C32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G3:G32 E3:E32">
    <cfRule type="dataBar" priority="8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{FBED04AA-C7B9-4905-8FB3-16891B299B11}</x14:id>
        </ext>
      </extLst>
    </cfRule>
  </conditionalFormatting>
  <conditionalFormatting sqref="I3:I32">
    <cfRule type="cellIs" dxfId="5" priority="5" stopIfTrue="1" operator="equal">
      <formula>"3.5"</formula>
    </cfRule>
  </conditionalFormatting>
  <conditionalFormatting sqref="I3:I32">
    <cfRule type="cellIs" dxfId="4" priority="2" stopIfTrue="1" operator="equal">
      <formula>"5.0"</formula>
    </cfRule>
    <cfRule type="cellIs" dxfId="3" priority="3" stopIfTrue="1" operator="equal">
      <formula>"4.5"</formula>
    </cfRule>
    <cfRule type="cellIs" dxfId="2" priority="4" stopIfTrue="1" operator="equal">
      <formula>"4.0"</formula>
    </cfRule>
    <cfRule type="cellIs" dxfId="1" priority="6" stopIfTrue="1" operator="equal">
      <formula>"3.0"</formula>
    </cfRule>
    <cfRule type="cellIs" dxfId="0" priority="7" stopIfTrue="1" operator="equal">
      <formula>"2.0"</formula>
    </cfRule>
  </conditionalFormatting>
  <conditionalFormatting sqref="H3:H32">
    <cfRule type="dataBar" priority="1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{7636CAE3-3BEB-41EC-8C1B-F77C1A5D6FCB}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scale="8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D1F1EE-BC06-4CFF-A288-1F7AFAA5E5D5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I35:I41</xm:sqref>
        </x14:conditionalFormatting>
        <x14:conditionalFormatting xmlns:xm="http://schemas.microsoft.com/office/excel/2006/main">
          <x14:cfRule type="dataBar" id="{FBED04AA-C7B9-4905-8FB3-16891B299B11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9" tint="-0.249977111117893"/>
              <x14:negativeFillColor rgb="FFFF0000"/>
              <x14:axisColor rgb="FF000000"/>
            </x14:dataBar>
          </x14:cfRule>
          <xm:sqref>G3:G32 E3:E32</xm:sqref>
        </x14:conditionalFormatting>
        <x14:conditionalFormatting xmlns:xm="http://schemas.microsoft.com/office/excel/2006/main">
          <x14:cfRule type="dataBar" id="{7636CAE3-3BEB-41EC-8C1B-F77C1A5D6FCB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H3:H32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S12-01</vt:lpstr>
      <vt:lpstr>'S12-01'!Obszar_wydruku</vt:lpstr>
    </vt:vector>
  </TitlesOfParts>
  <Company>WZR 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Jastrzębski</dc:creator>
  <cp:lastModifiedBy>Tomasz Jastrzębski</cp:lastModifiedBy>
  <dcterms:created xsi:type="dcterms:W3CDTF">2025-05-20T11:35:27Z</dcterms:created>
  <dcterms:modified xsi:type="dcterms:W3CDTF">2025-06-17T09:21:31Z</dcterms:modified>
</cp:coreProperties>
</file>